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9975" activeTab="1"/>
  </bookViews>
  <sheets>
    <sheet name="Raw Data" sheetId="1" r:id="rId1"/>
    <sheet name="5025_filter" sheetId="3" r:id="rId2"/>
    <sheet name="5027_filter" sheetId="4" r:id="rId3"/>
  </sheets>
  <calcPr calcId="145621" concurrentCalc="0"/>
</workbook>
</file>

<file path=xl/calcChain.xml><?xml version="1.0" encoding="utf-8"?>
<calcChain xmlns="http://schemas.openxmlformats.org/spreadsheetml/2006/main">
  <c r="E8" i="3" l="1"/>
  <c r="E7" i="3"/>
  <c r="E6" i="3"/>
  <c r="E5" i="3"/>
  <c r="E4" i="3"/>
  <c r="E3" i="3"/>
  <c r="E2" i="3"/>
  <c r="D8" i="3"/>
  <c r="D7" i="3"/>
  <c r="D6" i="3"/>
  <c r="D5" i="3"/>
  <c r="D4" i="3"/>
  <c r="D3" i="3"/>
  <c r="D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4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5" i="1"/>
  <c r="T6" i="1"/>
  <c r="T7" i="1"/>
  <c r="T8" i="1"/>
  <c r="T9" i="1"/>
  <c r="T10" i="1"/>
  <c r="T11" i="1"/>
  <c r="T12" i="1"/>
  <c r="T13" i="1"/>
  <c r="T14" i="1"/>
  <c r="T15" i="1"/>
  <c r="T16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" i="1"/>
  <c r="O37" i="1"/>
  <c r="O28" i="1"/>
  <c r="O36" i="1"/>
  <c r="O35" i="1"/>
  <c r="O34" i="1"/>
  <c r="O33" i="1"/>
  <c r="O32" i="1"/>
  <c r="O31" i="1"/>
  <c r="O30" i="1"/>
  <c r="O29" i="1"/>
  <c r="P28" i="1"/>
  <c r="P29" i="1"/>
  <c r="P30" i="1"/>
  <c r="P31" i="1"/>
  <c r="P32" i="1"/>
  <c r="P33" i="1"/>
  <c r="P34" i="1"/>
  <c r="P35" i="1"/>
  <c r="P36" i="1"/>
  <c r="P37" i="1"/>
  <c r="K29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L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</calcChain>
</file>

<file path=xl/sharedStrings.xml><?xml version="1.0" encoding="utf-8"?>
<sst xmlns="http://schemas.openxmlformats.org/spreadsheetml/2006/main" count="140" uniqueCount="109">
  <si>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</si>
  <si>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</si>
  <si>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</si>
  <si>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</si>
  <si>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</si>
  <si>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</si>
  <si>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</si>
  <si>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</si>
  <si>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</si>
  <si>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</si>
  <si>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</si>
  <si>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</si>
  <si>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</si>
  <si>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</si>
  <si>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</si>
  <si>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</si>
  <si>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</si>
  <si>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</si>
  <si>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</si>
  <si>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</si>
  <si>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</si>
  <si>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</si>
  <si>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11J025</t>
  </si>
  <si>
    <t>12F019</t>
  </si>
  <si>
    <t>12F020</t>
  </si>
  <si>
    <t>12F021</t>
  </si>
  <si>
    <t>12F022</t>
  </si>
  <si>
    <t>12F023</t>
  </si>
  <si>
    <t>12F024</t>
  </si>
  <si>
    <t>12F025</t>
  </si>
  <si>
    <t>12C022</t>
  </si>
  <si>
    <t>12C023</t>
  </si>
  <si>
    <t>12C024</t>
  </si>
  <si>
    <t>12C025</t>
  </si>
  <si>
    <t>12D014</t>
  </si>
  <si>
    <t>12D015</t>
  </si>
  <si>
    <t>12D016</t>
  </si>
  <si>
    <t>12D017</t>
  </si>
  <si>
    <t>12D018</t>
  </si>
  <si>
    <t>12D019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</si>
  <si>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</si>
  <si>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</si>
  <si>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</si>
  <si>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</si>
  <si>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</si>
  <si>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</si>
  <si>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</si>
  <si>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</si>
  <si>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</si>
  <si>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</si>
  <si>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</si>
  <si>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</si>
  <si>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</si>
  <si>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</si>
  <si>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</si>
  <si>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</si>
  <si>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</si>
  <si>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</si>
  <si>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12D020</t>
  </si>
  <si>
    <t>A10</t>
  </si>
  <si>
    <t>B10</t>
  </si>
  <si>
    <t>12D021</t>
  </si>
  <si>
    <t>A11</t>
  </si>
  <si>
    <t>12LD022</t>
  </si>
  <si>
    <t>12LD023</t>
  </si>
  <si>
    <t>12LD024</t>
  </si>
  <si>
    <t>12LD025</t>
  </si>
  <si>
    <t>B11</t>
  </si>
  <si>
    <t>A12</t>
  </si>
  <si>
    <t>B12</t>
  </si>
  <si>
    <t>A13</t>
  </si>
  <si>
    <t>12LA001</t>
  </si>
  <si>
    <t>12LA002</t>
  </si>
  <si>
    <t>12LA003</t>
  </si>
  <si>
    <t>12LA004</t>
  </si>
  <si>
    <t>12LA005</t>
  </si>
  <si>
    <t>12LA006</t>
  </si>
  <si>
    <t>12LA007</t>
  </si>
  <si>
    <t>12LA008</t>
  </si>
  <si>
    <t>12LA009</t>
  </si>
  <si>
    <t>12LA010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</si>
  <si>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</si>
  <si>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</si>
  <si>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</si>
  <si>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</si>
  <si>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</si>
  <si>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</si>
  <si>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</si>
  <si>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</si>
  <si>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</si>
  <si>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</si>
  <si>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</si>
  <si>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</si>
  <si>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</si>
  <si>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</si>
  <si>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</si>
  <si>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</si>
  <si>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5207:B1</t>
  </si>
  <si>
    <t>B3/B4</t>
  </si>
  <si>
    <t>B5/B6</t>
  </si>
  <si>
    <t>B7/B8/B9</t>
  </si>
  <si>
    <t>B10/B11/B12/B13</t>
  </si>
  <si>
    <t>B14/B15/B16/B17</t>
  </si>
  <si>
    <t>5207:A1</t>
  </si>
  <si>
    <t>A3/A4</t>
  </si>
  <si>
    <t>A5/A6</t>
  </si>
  <si>
    <t>A7/A8/A9</t>
  </si>
  <si>
    <t>A10/A11/A12/A13</t>
  </si>
  <si>
    <t>A14/A15/A16/A17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</si>
</sst>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0" fillId="0" borderId="4" xfId="0" applyBorder="1"/>
    <xf numFmtId="164" fontId="0" fillId="0" borderId="4" xfId="0" applyNumberFormat="1" applyBorder="1"/>
    <xf numFmtId="164" fontId="0" fillId="2" borderId="0" xfId="0" applyNumberFormat="1" applyFill="1"/>
    <xf numFmtId="0" fontId="0" fillId="0" borderId="0" xfId="0" applyFill="1"/>
    <xf numFmtId="0" fontId="0" fillId="0" borderId="1" xfId="0" applyFill="1" applyBorder="1"/>
    <xf numFmtId="0" fontId="0" fillId="0" borderId="4" xfId="0" applyFill="1" applyBorder="1"/>
    <xf numFmtId="0" fontId="0" fillId="0" borderId="0" xfId="0" applyFill="1" applyBorder="1"/>
    <xf numFmtId="164" fontId="0" fillId="0" borderId="0" xfId="0" applyNumberForma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opLeftCell="S1" workbookViewId="0">
      <selection activeCell="T5" sqref="T5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customWidth="1"/>
    <col min="5" max="5" width="14" style="16" customWidth="1"/>
    <col min="6" max="7" width="14" style="9" customWidth="1"/>
    <col min="8" max="8" width="16.5703125" style="4" customWidth="1"/>
    <col min="9" max="9" width="18" bestFit="1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9.85546875" bestFit="1" customWidth="1"/>
  </cols>
  <sheetData>
    <row r="1" spans="1:44" x14ac:dyDescent="0.25">
      <c r="A1" s="5" t="s">
        <v>0</v>
      </c>
      <c r="B1" s="5"/>
      <c r="C1" s="5"/>
      <c r="D1" s="3"/>
      <c r="E1" s="8" t="s">
        <v>17</v>
      </c>
      <c r="F1" s="2"/>
      <c r="G1" s="2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 x14ac:dyDescent="0.25">
      <c r="A2" s="2" t="s">
        <v>21</v>
      </c>
      <c r="B2" s="2" t="s">
        <v>2</v>
      </c>
      <c r="C2" s="2" t="s">
        <v>16</v>
      </c>
      <c r="D2" s="3" t="s">
        <v>3</v>
      </c>
      <c r="E2" s="8" t="s">
        <v>18</v>
      </c>
      <c r="F2" s="2" t="s">
        <v>19</v>
      </c>
      <c r="G2" s="2" t="s">
        <v>20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  <c r="T2" s="15" t="s">
        <v>90</v>
      </c>
      <c r="U2" s="15" t="s">
        <v>14</v>
      </c>
      <c r="V2" s="15" t="s">
        <v>15</v>
      </c>
    </row>
    <row r="3" spans="1:44" s="10" customFormat="1" x14ac:dyDescent="0.25">
      <c r="A3" s="6" t="s">
        <v>1</v>
      </c>
      <c r="B3" s="6"/>
      <c r="C3" s="6"/>
      <c r="D3" s="7" t="s">
        <v>6</v>
      </c>
      <c r="E3" s="11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  <c r="T3" s="10" t="s">
        <v>7</v>
      </c>
      <c r="U3" s="10" t="s">
        <v>7</v>
      </c>
      <c r="V3" s="10" t="s">
        <v>7</v>
      </c>
    </row>
    <row r="4" spans="1:44" x14ac:dyDescent="0.25">
      <c r="A4" t="s">
        <v>22</v>
      </c>
      <c r="B4">
        <v>5205</v>
      </c>
      <c r="C4" s="1" t="s">
        <v>40</v>
      </c>
      <c r="D4" s="4">
        <v>860</v>
      </c>
      <c r="E4" s="16">
        <v>1.1798</v>
      </c>
      <c r="F4" s="9">
        <v>1.1795</v>
      </c>
      <c r="G4" s="9">
        <f t="shared" ref="G4:G37" si="0">E4-F4</f>
        <v>2.9999999999996696E-4</v>
      </c>
      <c r="H4" s="4">
        <f>(E4+F4)/2</f>
        <v>1.1796500000000001</v>
      </c>
      <c r="I4" s="14">
        <v>1.2056</v>
      </c>
      <c r="J4" s="14">
        <v>1.2058</v>
      </c>
      <c r="K4" s="14">
        <f>I4-J4</f>
        <v>-1.9999999999997797E-4</v>
      </c>
      <c r="L4" s="13">
        <f>(I4+J4)/2</f>
        <v>1.2057</v>
      </c>
      <c r="M4" s="14">
        <v>1.1923999999999999</v>
      </c>
      <c r="N4" s="14">
        <v>1.1924999999999999</v>
      </c>
      <c r="O4" s="14">
        <f t="shared" ref="O4:O37" si="1">(M4+N4)/2</f>
        <v>1.19245</v>
      </c>
      <c r="P4" s="13">
        <f t="shared" ref="P4:P37" si="2">M4-N4</f>
        <v>-9.9999999999988987E-5</v>
      </c>
      <c r="Q4" s="14">
        <f>((L4-H4)*1000)/(D4/1000)</f>
        <v>30.290697674418496</v>
      </c>
      <c r="R4" s="14">
        <f>((O4-H4)*1000)/(D4/1000)</f>
        <v>14.883720930232469</v>
      </c>
      <c r="S4" s="14">
        <f>Q4-R4</f>
        <v>15.406976744186027</v>
      </c>
      <c r="T4" s="14">
        <f>L4-H4</f>
        <v>2.6049999999999907E-2</v>
      </c>
      <c r="U4" s="14">
        <f>O4-H4</f>
        <v>1.2799999999999923E-2</v>
      </c>
      <c r="V4" s="14">
        <f>T4-U4</f>
        <v>1.3249999999999984E-2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23</v>
      </c>
      <c r="B5">
        <v>5207</v>
      </c>
      <c r="C5" s="1" t="s">
        <v>49</v>
      </c>
      <c r="D5" s="4">
        <v>910</v>
      </c>
      <c r="E5" s="16">
        <v>1.1500999999999999</v>
      </c>
      <c r="F5" s="9">
        <v>1.1506000000000001</v>
      </c>
      <c r="G5" s="9">
        <f t="shared" si="0"/>
        <v>-5.0000000000016698E-4</v>
      </c>
      <c r="H5" s="4">
        <f t="shared" ref="H5:H37" si="3">(E5+F5)/2</f>
        <v>1.15035</v>
      </c>
      <c r="I5" s="14">
        <v>1.1832</v>
      </c>
      <c r="J5" s="14">
        <v>1.1835</v>
      </c>
      <c r="K5" s="14">
        <f>I5-J5</f>
        <v>-2.9999999999996696E-4</v>
      </c>
      <c r="L5" s="13">
        <f>(I5+J5)/2</f>
        <v>1.1833499999999999</v>
      </c>
      <c r="M5" s="14">
        <v>1.1729000000000001</v>
      </c>
      <c r="N5" s="14">
        <v>1.1732</v>
      </c>
      <c r="O5" s="14">
        <f t="shared" si="1"/>
        <v>1.1730499999999999</v>
      </c>
      <c r="P5" s="13">
        <f t="shared" si="2"/>
        <v>-2.9999999999996696E-4</v>
      </c>
      <c r="Q5" s="14">
        <f t="shared" ref="Q5:Q37" si="4">((L5-H5)*1000)/(D5/1000)</f>
        <v>36.26373626373617</v>
      </c>
      <c r="R5" s="14">
        <f t="shared" ref="R5:R37" si="5">((O5-H5)*1000)/(D5/1000)</f>
        <v>24.945054945054881</v>
      </c>
      <c r="S5" s="14">
        <f t="shared" ref="S5:S37" si="6">Q5-R5</f>
        <v>11.318681318681289</v>
      </c>
      <c r="T5" s="14">
        <f t="shared" ref="T5:T37" si="7">L5-H5</f>
        <v>3.2999999999999918E-2</v>
      </c>
      <c r="U5" s="14">
        <f t="shared" ref="U5:U37" si="8">O5-H5</f>
        <v>2.2699999999999942E-2</v>
      </c>
      <c r="V5" s="14">
        <f t="shared" ref="V5:V37" si="9">T5-U5</f>
        <v>1.0299999999999976E-2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24</v>
      </c>
      <c r="B6" s="1">
        <v>5205</v>
      </c>
      <c r="C6" s="1" t="s">
        <v>41</v>
      </c>
      <c r="D6" s="4">
        <v>1675</v>
      </c>
      <c r="E6" s="16">
        <v>1.1435</v>
      </c>
      <c r="F6" s="9">
        <v>1.1433</v>
      </c>
      <c r="G6" s="9">
        <f t="shared" si="0"/>
        <v>1.9999999999997797E-4</v>
      </c>
      <c r="H6" s="4">
        <f t="shared" si="3"/>
        <v>1.1434</v>
      </c>
      <c r="I6" s="14">
        <v>1.194</v>
      </c>
      <c r="J6" s="14">
        <v>1.1942999999999999</v>
      </c>
      <c r="K6" s="14">
        <f>I6-J6</f>
        <v>-2.9999999999996696E-4</v>
      </c>
      <c r="L6" s="13">
        <f>(I6+J6)/2</f>
        <v>1.19415</v>
      </c>
      <c r="M6" s="14">
        <v>1.179</v>
      </c>
      <c r="N6" s="14">
        <v>1.1788000000000001</v>
      </c>
      <c r="O6" s="14">
        <f t="shared" si="1"/>
        <v>1.1789000000000001</v>
      </c>
      <c r="P6" s="13">
        <f t="shared" si="2"/>
        <v>1.9999999999997797E-4</v>
      </c>
      <c r="Q6" s="14">
        <f t="shared" si="4"/>
        <v>30.298507462686608</v>
      </c>
      <c r="R6" s="14">
        <f t="shared" si="5"/>
        <v>21.194029850746318</v>
      </c>
      <c r="S6" s="14">
        <f t="shared" si="6"/>
        <v>9.1044776119402897</v>
      </c>
      <c r="T6" s="14">
        <f t="shared" si="7"/>
        <v>5.0750000000000073E-2</v>
      </c>
      <c r="U6" s="14">
        <f t="shared" si="8"/>
        <v>3.5500000000000087E-2</v>
      </c>
      <c r="V6" s="14">
        <f t="shared" si="9"/>
        <v>1.5249999999999986E-2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25</v>
      </c>
      <c r="B7" s="1">
        <v>5207</v>
      </c>
      <c r="C7" s="1" t="s">
        <v>50</v>
      </c>
      <c r="D7" s="4">
        <v>1720</v>
      </c>
      <c r="E7" s="16">
        <v>1.1488</v>
      </c>
      <c r="F7" s="9">
        <v>1.1486000000000001</v>
      </c>
      <c r="G7" s="9">
        <f t="shared" si="0"/>
        <v>1.9999999999997797E-4</v>
      </c>
      <c r="H7" s="4">
        <f t="shared" si="3"/>
        <v>1.1487000000000001</v>
      </c>
      <c r="I7" s="14">
        <v>1.1879</v>
      </c>
      <c r="J7" s="14">
        <v>1.1879</v>
      </c>
      <c r="K7" s="14">
        <f>I7-J7</f>
        <v>0</v>
      </c>
      <c r="L7" s="13">
        <f>(I7+J7)/2</f>
        <v>1.1879</v>
      </c>
      <c r="M7" s="14">
        <v>1.1761999999999999</v>
      </c>
      <c r="N7" s="14">
        <v>1.1760999999999999</v>
      </c>
      <c r="O7" s="14">
        <f t="shared" si="1"/>
        <v>1.1761499999999998</v>
      </c>
      <c r="P7" s="13">
        <f t="shared" si="2"/>
        <v>9.9999999999988987E-5</v>
      </c>
      <c r="Q7" s="14">
        <f t="shared" si="4"/>
        <v>22.790697674418549</v>
      </c>
      <c r="R7" s="14">
        <f t="shared" si="5"/>
        <v>15.959302325581252</v>
      </c>
      <c r="S7" s="14">
        <f t="shared" si="6"/>
        <v>6.8313953488372974</v>
      </c>
      <c r="T7" s="14">
        <f t="shared" si="7"/>
        <v>3.9199999999999902E-2</v>
      </c>
      <c r="U7" s="14">
        <f t="shared" si="8"/>
        <v>2.7449999999999752E-2</v>
      </c>
      <c r="V7" s="14">
        <f t="shared" si="9"/>
        <v>1.1750000000000149E-2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26</v>
      </c>
      <c r="B8" s="1">
        <v>5207</v>
      </c>
      <c r="C8" s="1" t="s">
        <v>51</v>
      </c>
      <c r="D8" s="4">
        <v>1260</v>
      </c>
      <c r="E8" s="16">
        <v>1.1491</v>
      </c>
      <c r="F8" s="9">
        <v>1.1493</v>
      </c>
      <c r="G8" s="9">
        <f t="shared" si="0"/>
        <v>-1.9999999999997797E-4</v>
      </c>
      <c r="H8" s="4">
        <f t="shared" si="3"/>
        <v>1.1492</v>
      </c>
      <c r="I8" s="14">
        <v>1.1975</v>
      </c>
      <c r="J8" s="14">
        <v>1.198</v>
      </c>
      <c r="K8" s="14">
        <f>I8-J8</f>
        <v>-4.9999999999994493E-4</v>
      </c>
      <c r="L8" s="13">
        <f>(I8+J8)/2</f>
        <v>1.1977500000000001</v>
      </c>
      <c r="M8" s="14">
        <v>1.1851</v>
      </c>
      <c r="N8" s="14">
        <v>1.1851</v>
      </c>
      <c r="O8" s="14">
        <f t="shared" si="1"/>
        <v>1.1851</v>
      </c>
      <c r="P8" s="13">
        <f t="shared" si="2"/>
        <v>0</v>
      </c>
      <c r="Q8" s="14">
        <f t="shared" si="4"/>
        <v>38.53174603174611</v>
      </c>
      <c r="R8" s="14">
        <f t="shared" si="5"/>
        <v>28.492063492063526</v>
      </c>
      <c r="S8" s="14">
        <f t="shared" si="6"/>
        <v>10.039682539682584</v>
      </c>
      <c r="T8" s="14">
        <f t="shared" si="7"/>
        <v>4.8550000000000093E-2</v>
      </c>
      <c r="U8" s="14">
        <f t="shared" si="8"/>
        <v>3.5900000000000043E-2</v>
      </c>
      <c r="V8" s="14">
        <f t="shared" si="9"/>
        <v>1.265000000000005E-2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27</v>
      </c>
      <c r="B9" s="1">
        <v>5205</v>
      </c>
      <c r="C9" s="1" t="s">
        <v>42</v>
      </c>
      <c r="D9" s="4">
        <v>1215</v>
      </c>
      <c r="E9" s="16">
        <v>1.1403000000000001</v>
      </c>
      <c r="F9" s="9">
        <v>1.1407</v>
      </c>
      <c r="G9" s="9">
        <f t="shared" si="0"/>
        <v>-3.9999999999995595E-4</v>
      </c>
      <c r="H9" s="4">
        <f t="shared" si="3"/>
        <v>1.1405000000000001</v>
      </c>
      <c r="I9" s="14">
        <v>1.1700999999999999</v>
      </c>
      <c r="J9" s="14">
        <v>1.1701999999999999</v>
      </c>
      <c r="K9" s="14">
        <f>I9-J9</f>
        <v>-9.9999999999988987E-5</v>
      </c>
      <c r="L9" s="13">
        <f>(I9+J9)/2</f>
        <v>1.17015</v>
      </c>
      <c r="M9" s="14">
        <v>1.1595</v>
      </c>
      <c r="N9" s="14">
        <v>1.1595</v>
      </c>
      <c r="O9" s="14">
        <f t="shared" si="1"/>
        <v>1.1595</v>
      </c>
      <c r="P9" s="13">
        <f t="shared" si="2"/>
        <v>0</v>
      </c>
      <c r="Q9" s="14">
        <f t="shared" si="4"/>
        <v>24.403292181069922</v>
      </c>
      <c r="R9" s="14">
        <f t="shared" si="5"/>
        <v>15.637860082304449</v>
      </c>
      <c r="S9" s="14">
        <f t="shared" si="6"/>
        <v>8.7654320987654728</v>
      </c>
      <c r="T9" s="14">
        <f t="shared" si="7"/>
        <v>2.9649999999999954E-2</v>
      </c>
      <c r="U9" s="14">
        <f t="shared" si="8"/>
        <v>1.8999999999999906E-2</v>
      </c>
      <c r="V9" s="14">
        <f t="shared" si="9"/>
        <v>1.0650000000000048E-2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28</v>
      </c>
      <c r="B10" s="1">
        <v>5205</v>
      </c>
      <c r="C10" s="1" t="s">
        <v>43</v>
      </c>
      <c r="D10" s="4">
        <v>1240</v>
      </c>
      <c r="E10" s="16">
        <v>1.1411</v>
      </c>
      <c r="F10" s="9">
        <v>1.1415</v>
      </c>
      <c r="G10" s="9">
        <f t="shared" si="0"/>
        <v>-3.9999999999995595E-4</v>
      </c>
      <c r="H10" s="4">
        <f t="shared" si="3"/>
        <v>1.1413</v>
      </c>
      <c r="I10" s="14">
        <v>1.1708000000000001</v>
      </c>
      <c r="J10" s="14">
        <v>1.1712</v>
      </c>
      <c r="K10" s="14">
        <f>I10-J10</f>
        <v>-3.9999999999995595E-4</v>
      </c>
      <c r="L10" s="13">
        <f>(I10+J10)/2</f>
        <v>1.171</v>
      </c>
      <c r="M10" s="14">
        <v>1.1597</v>
      </c>
      <c r="N10" s="14">
        <v>1.1594</v>
      </c>
      <c r="O10" s="14">
        <f t="shared" si="1"/>
        <v>1.1595499999999999</v>
      </c>
      <c r="P10" s="13">
        <f t="shared" si="2"/>
        <v>2.9999999999996696E-4</v>
      </c>
      <c r="Q10" s="14">
        <f t="shared" si="4"/>
        <v>23.951612903225854</v>
      </c>
      <c r="R10" s="14">
        <f t="shared" si="5"/>
        <v>14.717741935483774</v>
      </c>
      <c r="S10" s="14">
        <f t="shared" si="6"/>
        <v>9.2338709677420798</v>
      </c>
      <c r="T10" s="14">
        <f t="shared" si="7"/>
        <v>2.970000000000006E-2</v>
      </c>
      <c r="U10" s="14">
        <f t="shared" si="8"/>
        <v>1.8249999999999877E-2</v>
      </c>
      <c r="V10" s="14">
        <f t="shared" si="9"/>
        <v>1.1450000000000182E-2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29</v>
      </c>
      <c r="B11" s="1">
        <v>5207</v>
      </c>
      <c r="C11" s="1" t="s">
        <v>52</v>
      </c>
      <c r="D11" s="4">
        <v>1310</v>
      </c>
      <c r="E11" s="16">
        <v>1.1591</v>
      </c>
      <c r="F11" s="9">
        <v>1.1586000000000001</v>
      </c>
      <c r="G11" s="9">
        <f t="shared" si="0"/>
        <v>4.9999999999994493E-4</v>
      </c>
      <c r="H11" s="4">
        <f t="shared" si="3"/>
        <v>1.1588500000000002</v>
      </c>
      <c r="I11" s="14">
        <v>1.2034</v>
      </c>
      <c r="J11" s="14">
        <v>1.2037</v>
      </c>
      <c r="K11" s="14">
        <f>I11-J11</f>
        <v>-2.9999999999996696E-4</v>
      </c>
      <c r="L11" s="13">
        <f>(I11+J11)/2</f>
        <v>1.2035499999999999</v>
      </c>
      <c r="M11" s="14">
        <v>1.1894</v>
      </c>
      <c r="N11" s="14">
        <v>1.1893</v>
      </c>
      <c r="O11" s="14">
        <f t="shared" si="1"/>
        <v>1.1893500000000001</v>
      </c>
      <c r="P11" s="13">
        <f t="shared" si="2"/>
        <v>9.9999999999988987E-5</v>
      </c>
      <c r="Q11" s="14">
        <f t="shared" si="4"/>
        <v>34.122137404579952</v>
      </c>
      <c r="R11" s="14">
        <f t="shared" si="5"/>
        <v>23.282442748091579</v>
      </c>
      <c r="S11" s="14">
        <f t="shared" si="6"/>
        <v>10.839694656488373</v>
      </c>
      <c r="T11" s="14">
        <f t="shared" si="7"/>
        <v>4.469999999999974E-2</v>
      </c>
      <c r="U11" s="14">
        <f t="shared" si="8"/>
        <v>3.0499999999999972E-2</v>
      </c>
      <c r="V11" s="14">
        <f t="shared" si="9"/>
        <v>1.4199999999999768E-2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30</v>
      </c>
      <c r="B12" s="1">
        <v>5205</v>
      </c>
      <c r="C12" s="1" t="s">
        <v>44</v>
      </c>
      <c r="D12" s="4">
        <v>1650</v>
      </c>
      <c r="E12" s="17">
        <v>1.1275999999999999</v>
      </c>
      <c r="F12" s="12">
        <v>1.1281000000000001</v>
      </c>
      <c r="G12" s="9">
        <f t="shared" si="0"/>
        <v>-5.0000000000016698E-4</v>
      </c>
      <c r="H12" s="4">
        <f t="shared" si="3"/>
        <v>1.12785</v>
      </c>
      <c r="I12" s="14">
        <v>1.1553</v>
      </c>
      <c r="J12" s="14">
        <v>1.1554</v>
      </c>
      <c r="K12" s="14">
        <f>I12-J12</f>
        <v>-9.9999999999988987E-5</v>
      </c>
      <c r="L12" s="13">
        <f>(I12+J12)/2</f>
        <v>1.1553499999999999</v>
      </c>
      <c r="M12" s="14">
        <v>1.1353</v>
      </c>
      <c r="N12" s="14">
        <v>1.1353</v>
      </c>
      <c r="O12" s="14">
        <f t="shared" si="1"/>
        <v>1.1353</v>
      </c>
      <c r="P12" s="13">
        <f t="shared" si="2"/>
        <v>0</v>
      </c>
      <c r="Q12" s="14">
        <f t="shared" si="4"/>
        <v>16.666666666666583</v>
      </c>
      <c r="R12" s="14">
        <f t="shared" si="5"/>
        <v>4.5151515151514889</v>
      </c>
      <c r="S12" s="14">
        <f t="shared" si="6"/>
        <v>12.151515151515094</v>
      </c>
      <c r="T12" s="14">
        <f t="shared" si="7"/>
        <v>2.7499999999999858E-2</v>
      </c>
      <c r="U12" s="14">
        <f t="shared" si="8"/>
        <v>7.4499999999999567E-3</v>
      </c>
      <c r="V12" s="14">
        <f t="shared" si="9"/>
        <v>2.0049999999999901E-2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31</v>
      </c>
      <c r="B13" s="1">
        <v>5207</v>
      </c>
      <c r="C13" s="1" t="s">
        <v>53</v>
      </c>
      <c r="D13" s="4">
        <v>1700</v>
      </c>
      <c r="E13" s="16">
        <v>1.1205000000000001</v>
      </c>
      <c r="F13" s="9">
        <v>1.1202000000000001</v>
      </c>
      <c r="G13" s="9">
        <f t="shared" si="0"/>
        <v>2.9999999999996696E-4</v>
      </c>
      <c r="H13" s="4">
        <f t="shared" si="3"/>
        <v>1.1203500000000002</v>
      </c>
      <c r="I13" s="14">
        <v>1.202</v>
      </c>
      <c r="J13" s="14">
        <v>1.2020999999999999</v>
      </c>
      <c r="K13" s="14">
        <f>I13-J13</f>
        <v>-9.9999999999988987E-5</v>
      </c>
      <c r="L13" s="13">
        <f>(I13+J13)/2</f>
        <v>1.2020499999999998</v>
      </c>
      <c r="M13" s="14">
        <v>1.1776</v>
      </c>
      <c r="N13" s="14">
        <v>1.1775</v>
      </c>
      <c r="O13" s="14">
        <f t="shared" si="1"/>
        <v>1.1775500000000001</v>
      </c>
      <c r="P13" s="13">
        <f t="shared" si="2"/>
        <v>9.9999999999988987E-5</v>
      </c>
      <c r="Q13" s="14">
        <f t="shared" si="4"/>
        <v>48.058823529411569</v>
      </c>
      <c r="R13" s="14">
        <f t="shared" si="5"/>
        <v>33.647058823529363</v>
      </c>
      <c r="S13" s="14">
        <f t="shared" si="6"/>
        <v>14.411764705882206</v>
      </c>
      <c r="T13" s="14">
        <f t="shared" si="7"/>
        <v>8.1699999999999662E-2</v>
      </c>
      <c r="U13" s="14">
        <f t="shared" si="8"/>
        <v>5.7199999999999918E-2</v>
      </c>
      <c r="V13" s="14">
        <f t="shared" si="9"/>
        <v>2.4499999999999744E-2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32</v>
      </c>
      <c r="B14" s="1">
        <v>5205</v>
      </c>
      <c r="C14" s="1" t="s">
        <v>45</v>
      </c>
      <c r="D14" s="4">
        <v>1710</v>
      </c>
      <c r="E14" s="16">
        <v>1.1307</v>
      </c>
      <c r="F14" s="9">
        <v>1.1312</v>
      </c>
      <c r="G14" s="9">
        <f t="shared" si="0"/>
        <v>-4.9999999999994493E-4</v>
      </c>
      <c r="H14" s="4">
        <f t="shared" si="3"/>
        <v>1.1309499999999999</v>
      </c>
      <c r="I14" s="14">
        <v>1.1876</v>
      </c>
      <c r="J14" s="14">
        <v>1.1877</v>
      </c>
      <c r="K14" s="14">
        <f>I14-J14</f>
        <v>-9.9999999999988987E-5</v>
      </c>
      <c r="L14" s="13">
        <f>(I14+J14)/2</f>
        <v>1.1876500000000001</v>
      </c>
      <c r="M14" s="14">
        <v>1.1618999999999999</v>
      </c>
      <c r="N14" s="14">
        <v>1.1618999999999999</v>
      </c>
      <c r="O14" s="14">
        <f t="shared" si="1"/>
        <v>1.1618999999999999</v>
      </c>
      <c r="P14" s="13">
        <f t="shared" si="2"/>
        <v>0</v>
      </c>
      <c r="Q14" s="14">
        <f t="shared" si="4"/>
        <v>33.157894736842216</v>
      </c>
      <c r="R14" s="14">
        <f t="shared" si="5"/>
        <v>18.09941520467838</v>
      </c>
      <c r="S14" s="14">
        <f t="shared" si="6"/>
        <v>15.058479532163837</v>
      </c>
      <c r="T14" s="14">
        <f t="shared" si="7"/>
        <v>5.6700000000000195E-2</v>
      </c>
      <c r="U14" s="14">
        <f t="shared" si="8"/>
        <v>3.0950000000000033E-2</v>
      </c>
      <c r="V14" s="14">
        <f t="shared" si="9"/>
        <v>2.5750000000000162E-2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33</v>
      </c>
      <c r="B15" s="1">
        <v>5207</v>
      </c>
      <c r="C15" s="1" t="s">
        <v>54</v>
      </c>
      <c r="D15" s="4">
        <v>1755</v>
      </c>
      <c r="E15" s="16">
        <v>1.1482000000000001</v>
      </c>
      <c r="F15" s="9">
        <v>1.1482000000000001</v>
      </c>
      <c r="G15" s="9">
        <f t="shared" si="0"/>
        <v>0</v>
      </c>
      <c r="H15" s="4">
        <f t="shared" si="3"/>
        <v>1.1482000000000001</v>
      </c>
      <c r="I15" s="14">
        <v>1.2168000000000001</v>
      </c>
      <c r="J15" s="14">
        <v>1.2171000000000001</v>
      </c>
      <c r="K15" s="14">
        <f>I15-J15</f>
        <v>-2.9999999999996696E-4</v>
      </c>
      <c r="L15" s="13">
        <f>(I15+J15)/2</f>
        <v>1.2169500000000002</v>
      </c>
      <c r="M15" s="14">
        <v>1.1897</v>
      </c>
      <c r="N15" s="14">
        <v>1.1896</v>
      </c>
      <c r="O15" s="14">
        <f t="shared" si="1"/>
        <v>1.1896499999999999</v>
      </c>
      <c r="P15" s="13">
        <f t="shared" si="2"/>
        <v>9.9999999999988987E-5</v>
      </c>
      <c r="Q15" s="14">
        <f t="shared" si="4"/>
        <v>39.173789173789224</v>
      </c>
      <c r="R15" s="14">
        <f t="shared" si="5"/>
        <v>23.618233618233482</v>
      </c>
      <c r="S15" s="14">
        <f t="shared" si="6"/>
        <v>15.555555555555742</v>
      </c>
      <c r="T15" s="14">
        <f t="shared" si="7"/>
        <v>6.8750000000000089E-2</v>
      </c>
      <c r="U15" s="14">
        <f t="shared" si="8"/>
        <v>4.1449999999999765E-2</v>
      </c>
      <c r="V15" s="14">
        <f t="shared" si="9"/>
        <v>2.7300000000000324E-2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34</v>
      </c>
      <c r="B16" s="1">
        <v>5205</v>
      </c>
      <c r="C16" s="1" t="s">
        <v>46</v>
      </c>
      <c r="D16" s="4">
        <v>1335</v>
      </c>
      <c r="E16" s="16">
        <v>1.1220000000000001</v>
      </c>
      <c r="F16" s="9">
        <v>1.1220000000000001</v>
      </c>
      <c r="G16" s="9">
        <f t="shared" si="0"/>
        <v>0</v>
      </c>
      <c r="H16" s="4">
        <f t="shared" si="3"/>
        <v>1.1220000000000001</v>
      </c>
      <c r="I16" s="14">
        <v>1.1471</v>
      </c>
      <c r="J16" s="14">
        <v>1.1472</v>
      </c>
      <c r="K16" s="14">
        <f>I16-J16</f>
        <v>-9.9999999999988987E-5</v>
      </c>
      <c r="L16" s="13">
        <f>(I16+J16)/2</f>
        <v>1.1471499999999999</v>
      </c>
      <c r="M16" s="14">
        <v>1.1306</v>
      </c>
      <c r="N16" s="14">
        <v>1.1305000000000001</v>
      </c>
      <c r="O16" s="14">
        <f t="shared" si="1"/>
        <v>1.1305499999999999</v>
      </c>
      <c r="P16" s="13">
        <f t="shared" si="2"/>
        <v>9.9999999999988987E-5</v>
      </c>
      <c r="Q16" s="14">
        <f t="shared" si="4"/>
        <v>18.838951310861262</v>
      </c>
      <c r="R16" s="14">
        <f t="shared" si="5"/>
        <v>6.4044943820223486</v>
      </c>
      <c r="S16" s="14">
        <f t="shared" si="6"/>
        <v>12.434456928838912</v>
      </c>
      <c r="T16" s="14">
        <f t="shared" si="7"/>
        <v>2.5149999999999784E-2</v>
      </c>
      <c r="U16" s="14">
        <f t="shared" si="8"/>
        <v>8.5499999999998355E-3</v>
      </c>
      <c r="V16" s="14">
        <f t="shared" si="9"/>
        <v>1.6599999999999948E-2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35</v>
      </c>
      <c r="B17" s="1">
        <v>5207</v>
      </c>
      <c r="C17" s="1" t="s">
        <v>55</v>
      </c>
      <c r="D17" s="4">
        <v>1380</v>
      </c>
      <c r="E17" s="16">
        <v>1.1321000000000001</v>
      </c>
      <c r="F17" s="9">
        <v>1.1326000000000001</v>
      </c>
      <c r="G17" s="9">
        <f t="shared" si="0"/>
        <v>-4.9999999999994493E-4</v>
      </c>
      <c r="H17" s="4">
        <f t="shared" si="3"/>
        <v>1.1323500000000002</v>
      </c>
      <c r="I17" s="14">
        <v>1.2596000000000001</v>
      </c>
      <c r="J17" s="14">
        <v>1.2598</v>
      </c>
      <c r="K17" s="14">
        <f>I17-J17</f>
        <v>-1.9999999999997797E-4</v>
      </c>
      <c r="L17" s="13">
        <f>(I17+J17)/2</f>
        <v>1.2597</v>
      </c>
      <c r="M17" s="14">
        <v>1.2345999999999999</v>
      </c>
      <c r="N17" s="14">
        <v>1.2347999999999999</v>
      </c>
      <c r="O17" s="14">
        <f t="shared" si="1"/>
        <v>1.2346999999999999</v>
      </c>
      <c r="P17" s="13">
        <f t="shared" si="2"/>
        <v>-1.9999999999997797E-4</v>
      </c>
      <c r="Q17" s="14">
        <f t="shared" si="4"/>
        <v>92.282608695652073</v>
      </c>
      <c r="R17" s="14">
        <f t="shared" si="5"/>
        <v>74.166666666666472</v>
      </c>
      <c r="S17" s="14">
        <f t="shared" si="6"/>
        <v>18.1159420289856</v>
      </c>
      <c r="T17" s="14">
        <f t="shared" si="7"/>
        <v>0.12734999999999985</v>
      </c>
      <c r="U17" s="14">
        <f t="shared" si="8"/>
        <v>0.10234999999999972</v>
      </c>
      <c r="V17" s="14">
        <f t="shared" si="9"/>
        <v>2.5000000000000133E-2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36</v>
      </c>
      <c r="B18" s="1">
        <v>5205</v>
      </c>
      <c r="C18" s="1" t="s">
        <v>47</v>
      </c>
      <c r="D18" s="4">
        <v>1370</v>
      </c>
      <c r="E18" s="16">
        <v>1.1335999999999999</v>
      </c>
      <c r="F18" s="9">
        <v>1.1339999999999999</v>
      </c>
      <c r="G18" s="9">
        <f t="shared" si="0"/>
        <v>-3.9999999999995595E-4</v>
      </c>
      <c r="H18" s="4">
        <f t="shared" si="3"/>
        <v>1.1337999999999999</v>
      </c>
      <c r="I18" s="14">
        <v>1.1561999999999999</v>
      </c>
      <c r="J18" s="14">
        <v>1.1565000000000001</v>
      </c>
      <c r="K18" s="14">
        <f>I18-J18</f>
        <v>-3.00000000000189E-4</v>
      </c>
      <c r="L18" s="13">
        <f>(I18+J18)/2</f>
        <v>1.15635</v>
      </c>
      <c r="M18" s="14">
        <v>1.1393</v>
      </c>
      <c r="N18" s="14">
        <v>1.1393</v>
      </c>
      <c r="O18" s="14">
        <f t="shared" si="1"/>
        <v>1.1393</v>
      </c>
      <c r="P18" s="13">
        <f t="shared" si="2"/>
        <v>0</v>
      </c>
      <c r="Q18" s="14">
        <f t="shared" si="4"/>
        <v>16.459854014598587</v>
      </c>
      <c r="R18" s="14">
        <f t="shared" si="5"/>
        <v>4.0145985401460296</v>
      </c>
      <c r="S18" s="14">
        <f t="shared" si="6"/>
        <v>12.445255474452559</v>
      </c>
      <c r="T18" s="14">
        <f t="shared" si="7"/>
        <v>2.255000000000007E-2</v>
      </c>
      <c r="U18" s="14">
        <f t="shared" si="8"/>
        <v>5.5000000000000604E-3</v>
      </c>
      <c r="V18" s="14">
        <f t="shared" si="9"/>
        <v>1.705000000000001E-2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37</v>
      </c>
      <c r="B19" s="1">
        <v>5207</v>
      </c>
      <c r="C19" s="1" t="s">
        <v>56</v>
      </c>
      <c r="D19" s="4">
        <v>1410</v>
      </c>
      <c r="E19" s="16">
        <v>1.1233</v>
      </c>
      <c r="F19" s="9">
        <v>1.1234</v>
      </c>
      <c r="G19" s="9">
        <f t="shared" si="0"/>
        <v>-9.9999999999988987E-5</v>
      </c>
      <c r="H19" s="4">
        <f t="shared" si="3"/>
        <v>1.1233499999999998</v>
      </c>
      <c r="I19" s="14">
        <v>1.2379</v>
      </c>
      <c r="J19" s="14">
        <v>1.2383999999999999</v>
      </c>
      <c r="K19" s="14">
        <f>I19-J19</f>
        <v>-4.9999999999994493E-4</v>
      </c>
      <c r="L19" s="13">
        <f>(I19+J19)/2</f>
        <v>1.2381500000000001</v>
      </c>
      <c r="M19" s="14">
        <v>1.2123999999999999</v>
      </c>
      <c r="N19" s="14">
        <v>1.2121</v>
      </c>
      <c r="O19" s="14">
        <f t="shared" si="1"/>
        <v>1.21225</v>
      </c>
      <c r="P19" s="13">
        <f t="shared" si="2"/>
        <v>2.9999999999996696E-4</v>
      </c>
      <c r="Q19" s="14">
        <f t="shared" si="4"/>
        <v>81.418439716312236</v>
      </c>
      <c r="R19" s="14">
        <f t="shared" si="5"/>
        <v>63.04964539007107</v>
      </c>
      <c r="S19" s="14">
        <f t="shared" si="6"/>
        <v>18.368794326241165</v>
      </c>
      <c r="T19" s="14">
        <f t="shared" si="7"/>
        <v>0.11480000000000024</v>
      </c>
      <c r="U19" s="14">
        <f t="shared" si="8"/>
        <v>8.8900000000000201E-2</v>
      </c>
      <c r="V19" s="14">
        <f t="shared" si="9"/>
        <v>2.5900000000000034E-2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38</v>
      </c>
      <c r="B20" s="1">
        <v>5205</v>
      </c>
      <c r="C20" s="1" t="s">
        <v>48</v>
      </c>
      <c r="D20" s="4">
        <v>1200</v>
      </c>
      <c r="E20" s="16">
        <v>1.1246</v>
      </c>
      <c r="F20" s="9">
        <v>1.1241000000000001</v>
      </c>
      <c r="G20" s="9">
        <f t="shared" si="0"/>
        <v>4.9999999999994493E-4</v>
      </c>
      <c r="H20" s="4">
        <f t="shared" si="3"/>
        <v>1.1243500000000002</v>
      </c>
      <c r="I20" s="14">
        <v>1.1724000000000001</v>
      </c>
      <c r="J20" s="14">
        <v>1.1722999999999999</v>
      </c>
      <c r="K20" s="14">
        <f>I20-J20</f>
        <v>1.0000000000021103E-4</v>
      </c>
      <c r="L20" s="13">
        <f>(I20+J20)/2</f>
        <v>1.17235</v>
      </c>
      <c r="M20" s="14">
        <v>1.1518999999999999</v>
      </c>
      <c r="N20" s="14">
        <v>1.1517999999999999</v>
      </c>
      <c r="O20" s="14">
        <f t="shared" si="1"/>
        <v>1.15185</v>
      </c>
      <c r="P20" s="13">
        <f t="shared" si="2"/>
        <v>9.9999999999988987E-5</v>
      </c>
      <c r="Q20" s="14">
        <f t="shared" si="4"/>
        <v>39.999999999999851</v>
      </c>
      <c r="R20" s="14">
        <f t="shared" si="5"/>
        <v>22.916666666666551</v>
      </c>
      <c r="S20" s="14">
        <f t="shared" si="6"/>
        <v>17.0833333333333</v>
      </c>
      <c r="T20" s="14">
        <f t="shared" si="7"/>
        <v>4.7999999999999821E-2</v>
      </c>
      <c r="U20" s="14">
        <f t="shared" si="8"/>
        <v>2.7499999999999858E-2</v>
      </c>
      <c r="V20" s="14">
        <f t="shared" si="9"/>
        <v>2.0499999999999963E-2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39</v>
      </c>
      <c r="B21" s="1">
        <v>5207</v>
      </c>
      <c r="C21" s="1" t="s">
        <v>57</v>
      </c>
      <c r="D21" s="4">
        <v>1225</v>
      </c>
      <c r="E21" s="16">
        <v>1.1304000000000001</v>
      </c>
      <c r="F21" s="9">
        <v>1.1308</v>
      </c>
      <c r="G21" s="9">
        <f t="shared" si="0"/>
        <v>-3.9999999999995595E-4</v>
      </c>
      <c r="H21" s="4">
        <f t="shared" si="3"/>
        <v>1.1306</v>
      </c>
      <c r="I21" s="14">
        <v>1.2472000000000001</v>
      </c>
      <c r="J21" s="14">
        <v>1.2474000000000001</v>
      </c>
      <c r="K21" s="14">
        <f>I21-J21</f>
        <v>-1.9999999999997797E-4</v>
      </c>
      <c r="L21" s="13">
        <f>(I21+J21)/2</f>
        <v>1.2473000000000001</v>
      </c>
      <c r="M21" s="14">
        <v>1.2186999999999999</v>
      </c>
      <c r="N21" s="14">
        <v>1.2191000000000001</v>
      </c>
      <c r="O21" s="14">
        <f t="shared" si="1"/>
        <v>1.2189000000000001</v>
      </c>
      <c r="P21" s="13">
        <f t="shared" si="2"/>
        <v>-4.0000000000017799E-4</v>
      </c>
      <c r="Q21" s="14">
        <f t="shared" si="4"/>
        <v>95.265306122449005</v>
      </c>
      <c r="R21" s="14">
        <f t="shared" si="5"/>
        <v>72.081632653061249</v>
      </c>
      <c r="S21" s="14">
        <f t="shared" si="6"/>
        <v>23.183673469387756</v>
      </c>
      <c r="T21" s="14">
        <f t="shared" si="7"/>
        <v>0.11670000000000003</v>
      </c>
      <c r="U21" s="14">
        <f t="shared" si="8"/>
        <v>8.8300000000000045E-2</v>
      </c>
      <c r="V21" s="14">
        <f t="shared" si="9"/>
        <v>2.8399999999999981E-2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58</v>
      </c>
      <c r="B22" s="1">
        <v>5205</v>
      </c>
      <c r="C22" s="1" t="s">
        <v>59</v>
      </c>
      <c r="D22" s="4">
        <v>1075</v>
      </c>
      <c r="E22" s="16">
        <v>1.1254999999999999</v>
      </c>
      <c r="F22" s="9">
        <v>1.1255999999999999</v>
      </c>
      <c r="G22" s="9">
        <f t="shared" si="0"/>
        <v>-9.9999999999988987E-5</v>
      </c>
      <c r="H22" s="4">
        <f t="shared" si="3"/>
        <v>1.1255500000000001</v>
      </c>
      <c r="I22" s="14">
        <v>1.1536</v>
      </c>
      <c r="J22" s="14">
        <v>1.1531</v>
      </c>
      <c r="K22" s="14">
        <f>I22-J22</f>
        <v>4.9999999999994493E-4</v>
      </c>
      <c r="L22" s="13">
        <f>(I22+J22)/2</f>
        <v>1.1533500000000001</v>
      </c>
      <c r="M22" s="14">
        <v>1.1348</v>
      </c>
      <c r="N22" s="14">
        <v>1.1348</v>
      </c>
      <c r="O22" s="14">
        <f t="shared" si="1"/>
        <v>1.1348</v>
      </c>
      <c r="P22" s="13">
        <f t="shared" si="2"/>
        <v>0</v>
      </c>
      <c r="Q22" s="14">
        <f t="shared" si="4"/>
        <v>25.860465116279116</v>
      </c>
      <c r="R22" s="14">
        <f t="shared" si="5"/>
        <v>8.6046511627906792</v>
      </c>
      <c r="S22" s="14">
        <f t="shared" si="6"/>
        <v>17.255813953488435</v>
      </c>
      <c r="T22" s="14">
        <f t="shared" si="7"/>
        <v>2.7800000000000047E-2</v>
      </c>
      <c r="U22" s="14">
        <f t="shared" si="8"/>
        <v>9.2499999999999805E-3</v>
      </c>
      <c r="V22" s="14">
        <f t="shared" si="9"/>
        <v>1.8550000000000066E-2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t="s">
        <v>61</v>
      </c>
      <c r="B23" s="1">
        <v>5207</v>
      </c>
      <c r="C23" s="1" t="s">
        <v>60</v>
      </c>
      <c r="D23" s="4">
        <v>1085</v>
      </c>
      <c r="E23" s="16">
        <v>1.1307</v>
      </c>
      <c r="F23" s="9">
        <v>1.1304000000000001</v>
      </c>
      <c r="G23" s="9">
        <f t="shared" si="0"/>
        <v>2.9999999999996696E-4</v>
      </c>
      <c r="H23" s="4">
        <f t="shared" si="3"/>
        <v>1.1305499999999999</v>
      </c>
      <c r="I23" s="14">
        <v>1.3176000000000001</v>
      </c>
      <c r="J23" s="14">
        <v>1.3180000000000001</v>
      </c>
      <c r="K23" s="14">
        <f>I23-J23</f>
        <v>-3.9999999999995595E-4</v>
      </c>
      <c r="L23" s="13">
        <f>(I23+J23)/2</f>
        <v>1.3178000000000001</v>
      </c>
      <c r="M23" s="14">
        <v>1.2863</v>
      </c>
      <c r="N23" s="14">
        <v>1.2864</v>
      </c>
      <c r="O23" s="14">
        <f t="shared" si="1"/>
        <v>1.2863500000000001</v>
      </c>
      <c r="P23" s="13">
        <f t="shared" si="2"/>
        <v>-9.9999999999988987E-5</v>
      </c>
      <c r="Q23" s="14">
        <f t="shared" si="4"/>
        <v>172.58064516129045</v>
      </c>
      <c r="R23" s="14">
        <f t="shared" si="5"/>
        <v>143.5944700460831</v>
      </c>
      <c r="S23" s="14">
        <f t="shared" si="6"/>
        <v>28.986175115207345</v>
      </c>
      <c r="T23" s="14">
        <f t="shared" si="7"/>
        <v>0.18725000000000014</v>
      </c>
      <c r="U23" s="14">
        <f t="shared" si="8"/>
        <v>0.15580000000000016</v>
      </c>
      <c r="V23" s="14">
        <f t="shared" si="9"/>
        <v>3.1449999999999978E-2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63</v>
      </c>
      <c r="B24" s="1">
        <v>5205</v>
      </c>
      <c r="C24" s="1" t="s">
        <v>62</v>
      </c>
      <c r="D24" s="4">
        <v>1095</v>
      </c>
      <c r="E24" s="16">
        <v>1.1261000000000001</v>
      </c>
      <c r="F24" s="9">
        <v>1.1265000000000001</v>
      </c>
      <c r="G24" s="9">
        <f t="shared" si="0"/>
        <v>-3.9999999999995595E-4</v>
      </c>
      <c r="H24" s="4">
        <f t="shared" si="3"/>
        <v>1.1263000000000001</v>
      </c>
      <c r="I24" s="14">
        <v>1.1675</v>
      </c>
      <c r="J24" s="14">
        <v>1.1672</v>
      </c>
      <c r="K24" s="14">
        <f>I24-J24</f>
        <v>2.9999999999996696E-4</v>
      </c>
      <c r="L24" s="13">
        <f>(I24+J24)/2</f>
        <v>1.1673499999999999</v>
      </c>
      <c r="M24" s="14">
        <v>1.1471</v>
      </c>
      <c r="N24" s="14">
        <v>1.147</v>
      </c>
      <c r="O24" s="14">
        <f t="shared" si="1"/>
        <v>1.1470500000000001</v>
      </c>
      <c r="P24" s="13">
        <f t="shared" si="2"/>
        <v>9.9999999999988987E-5</v>
      </c>
      <c r="Q24" s="14">
        <f t="shared" si="4"/>
        <v>37.488584474885677</v>
      </c>
      <c r="R24" s="14">
        <f t="shared" si="5"/>
        <v>18.949771689497759</v>
      </c>
      <c r="S24" s="14">
        <f t="shared" si="6"/>
        <v>18.538812785387918</v>
      </c>
      <c r="T24" s="14">
        <f t="shared" si="7"/>
        <v>4.1049999999999809E-2</v>
      </c>
      <c r="U24" s="14">
        <f t="shared" si="8"/>
        <v>2.0750000000000046E-2</v>
      </c>
      <c r="V24" s="14">
        <f t="shared" si="9"/>
        <v>2.0299999999999763E-2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64</v>
      </c>
      <c r="B25" s="1">
        <v>5207</v>
      </c>
      <c r="C25" s="1" t="s">
        <v>67</v>
      </c>
      <c r="D25" s="4">
        <v>1130</v>
      </c>
      <c r="E25" s="16">
        <v>1.1226</v>
      </c>
      <c r="F25" s="9">
        <v>1.1231</v>
      </c>
      <c r="G25" s="9">
        <f t="shared" si="0"/>
        <v>-4.9999999999994493E-4</v>
      </c>
      <c r="H25" s="4">
        <f t="shared" si="3"/>
        <v>1.1228500000000001</v>
      </c>
      <c r="I25" s="14">
        <v>1.3281000000000001</v>
      </c>
      <c r="J25" s="14">
        <v>1.3279000000000001</v>
      </c>
      <c r="K25" s="14">
        <f>I25-J25</f>
        <v>1.9999999999997797E-4</v>
      </c>
      <c r="L25" s="13">
        <f>(I25+J25)/2</f>
        <v>1.3280000000000001</v>
      </c>
      <c r="M25" s="14">
        <v>1.2937000000000001</v>
      </c>
      <c r="N25" s="14">
        <v>1.2938000000000001</v>
      </c>
      <c r="O25" s="14">
        <f t="shared" si="1"/>
        <v>1.2937500000000002</v>
      </c>
      <c r="P25" s="13">
        <f t="shared" si="2"/>
        <v>-9.9999999999988987E-5</v>
      </c>
      <c r="Q25" s="14">
        <f t="shared" si="4"/>
        <v>181.54867256637166</v>
      </c>
      <c r="R25" s="14">
        <f t="shared" si="5"/>
        <v>151.23893805309743</v>
      </c>
      <c r="S25" s="14">
        <f t="shared" si="6"/>
        <v>30.309734513274236</v>
      </c>
      <c r="T25" s="14">
        <f t="shared" si="7"/>
        <v>0.20514999999999994</v>
      </c>
      <c r="U25" s="14">
        <f t="shared" si="8"/>
        <v>0.17090000000000005</v>
      </c>
      <c r="V25" s="14">
        <f t="shared" si="9"/>
        <v>3.4249999999999892E-2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65</v>
      </c>
      <c r="B26" s="1">
        <v>5205</v>
      </c>
      <c r="C26" s="1" t="s">
        <v>68</v>
      </c>
      <c r="D26" s="4">
        <v>1100</v>
      </c>
      <c r="E26" s="16">
        <v>1.1494</v>
      </c>
      <c r="F26" s="9">
        <v>1.1489</v>
      </c>
      <c r="G26" s="9">
        <f t="shared" si="0"/>
        <v>4.9999999999994493E-4</v>
      </c>
      <c r="H26" s="4">
        <f t="shared" si="3"/>
        <v>1.1491500000000001</v>
      </c>
      <c r="I26" s="14">
        <v>1.1950000000000001</v>
      </c>
      <c r="J26" s="14">
        <v>1.1951000000000001</v>
      </c>
      <c r="K26" s="14">
        <f>I26-J26</f>
        <v>-9.9999999999988987E-5</v>
      </c>
      <c r="L26" s="13">
        <f>(I26+J26)/2</f>
        <v>1.1950500000000002</v>
      </c>
      <c r="M26" s="14">
        <v>1.1727000000000001</v>
      </c>
      <c r="N26" s="14">
        <v>1.1726000000000001</v>
      </c>
      <c r="O26" s="14">
        <f t="shared" si="1"/>
        <v>1.17265</v>
      </c>
      <c r="P26" s="13">
        <f t="shared" si="2"/>
        <v>9.9999999999988987E-5</v>
      </c>
      <c r="Q26" s="14">
        <f t="shared" si="4"/>
        <v>41.727272727272769</v>
      </c>
      <c r="R26" s="14">
        <f t="shared" si="5"/>
        <v>21.363636363636228</v>
      </c>
      <c r="S26" s="14">
        <f t="shared" si="6"/>
        <v>20.363636363636541</v>
      </c>
      <c r="T26" s="14">
        <f t="shared" si="7"/>
        <v>4.5900000000000052E-2</v>
      </c>
      <c r="U26" s="14">
        <f t="shared" si="8"/>
        <v>2.3499999999999854E-2</v>
      </c>
      <c r="V26" s="14">
        <f t="shared" si="9"/>
        <v>2.2400000000000198E-2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66</v>
      </c>
      <c r="B27" s="1">
        <v>5207</v>
      </c>
      <c r="C27" s="1" t="s">
        <v>69</v>
      </c>
      <c r="D27" s="4">
        <v>1130</v>
      </c>
      <c r="E27" s="16">
        <v>1.1334</v>
      </c>
      <c r="F27" s="9">
        <v>1.1334</v>
      </c>
      <c r="G27" s="9">
        <f t="shared" si="0"/>
        <v>0</v>
      </c>
      <c r="H27" s="4">
        <f t="shared" si="3"/>
        <v>1.1334</v>
      </c>
      <c r="I27" s="14">
        <v>1.2721</v>
      </c>
      <c r="J27" s="14">
        <v>1.2719</v>
      </c>
      <c r="K27" s="14">
        <f>I27-J27</f>
        <v>1.9999999999997797E-4</v>
      </c>
      <c r="L27" s="13">
        <f>(I27+J27)/2</f>
        <v>1.272</v>
      </c>
      <c r="M27" s="14">
        <v>1.2424999999999999</v>
      </c>
      <c r="N27" s="14">
        <v>1.2423999999999999</v>
      </c>
      <c r="O27" s="14">
        <f t="shared" si="1"/>
        <v>1.2424499999999998</v>
      </c>
      <c r="P27" s="13">
        <f t="shared" si="2"/>
        <v>9.9999999999988987E-5</v>
      </c>
      <c r="Q27" s="14">
        <f t="shared" si="4"/>
        <v>122.65486725663723</v>
      </c>
      <c r="R27" s="14">
        <f t="shared" si="5"/>
        <v>96.504424778760949</v>
      </c>
      <c r="S27" s="14">
        <f t="shared" si="6"/>
        <v>26.150442477876283</v>
      </c>
      <c r="T27" s="14">
        <f t="shared" si="7"/>
        <v>0.13860000000000006</v>
      </c>
      <c r="U27" s="14">
        <f t="shared" si="8"/>
        <v>0.10904999999999987</v>
      </c>
      <c r="V27" s="14">
        <f t="shared" si="9"/>
        <v>2.9550000000000187E-2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71</v>
      </c>
      <c r="B28" s="1">
        <v>5205</v>
      </c>
      <c r="C28" s="1" t="s">
        <v>70</v>
      </c>
      <c r="D28" s="4">
        <v>1120</v>
      </c>
      <c r="E28" s="16">
        <v>1.1620999999999999</v>
      </c>
      <c r="F28" s="9">
        <v>1.1626000000000001</v>
      </c>
      <c r="G28" s="9">
        <f t="shared" si="0"/>
        <v>-5.0000000000016698E-4</v>
      </c>
      <c r="H28" s="4">
        <f t="shared" si="3"/>
        <v>1.16235</v>
      </c>
      <c r="I28" s="14">
        <v>1.1957</v>
      </c>
      <c r="J28" s="14">
        <v>1.1952</v>
      </c>
      <c r="K28" s="14">
        <f>I28-J28</f>
        <v>4.9999999999994493E-4</v>
      </c>
      <c r="L28" s="13">
        <f>(I28+J28)/2</f>
        <v>1.1954500000000001</v>
      </c>
      <c r="M28" s="14">
        <v>1.1754</v>
      </c>
      <c r="N28" s="14">
        <v>1.1758</v>
      </c>
      <c r="O28" s="14">
        <f t="shared" si="1"/>
        <v>1.1756</v>
      </c>
      <c r="P28" s="13">
        <f t="shared" si="2"/>
        <v>-3.9999999999995595E-4</v>
      </c>
      <c r="Q28" s="14">
        <f t="shared" si="4"/>
        <v>29.553571428571541</v>
      </c>
      <c r="R28" s="14">
        <f t="shared" si="5"/>
        <v>11.830357142857128</v>
      </c>
      <c r="S28" s="14">
        <f t="shared" si="6"/>
        <v>17.723214285714413</v>
      </c>
      <c r="T28" s="14">
        <f t="shared" si="7"/>
        <v>3.3100000000000129E-2</v>
      </c>
      <c r="U28" s="14">
        <f t="shared" si="8"/>
        <v>1.3249999999999984E-2</v>
      </c>
      <c r="V28" s="14">
        <f t="shared" si="9"/>
        <v>1.9850000000000145E-2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9" t="s">
        <v>72</v>
      </c>
      <c r="B29" s="19">
        <v>5207</v>
      </c>
      <c r="C29" s="19" t="s">
        <v>81</v>
      </c>
      <c r="D29" s="20">
        <v>1180</v>
      </c>
      <c r="E29" s="21">
        <v>1.1585000000000001</v>
      </c>
      <c r="F29" s="22">
        <v>1.1580999999999999</v>
      </c>
      <c r="G29" s="22">
        <f t="shared" si="0"/>
        <v>4.0000000000017799E-4</v>
      </c>
      <c r="H29" s="20">
        <f t="shared" si="3"/>
        <v>1.1583000000000001</v>
      </c>
      <c r="I29" s="23">
        <v>1.3513999999999999</v>
      </c>
      <c r="J29" s="23">
        <v>1.3505</v>
      </c>
      <c r="K29" s="18">
        <f>I29-J29</f>
        <v>8.9999999999990088E-4</v>
      </c>
      <c r="L29" s="13">
        <f>(I29+J29)/2</f>
        <v>1.3509500000000001</v>
      </c>
      <c r="M29" s="14">
        <v>1.3160000000000001</v>
      </c>
      <c r="N29" s="14">
        <v>1.3158000000000001</v>
      </c>
      <c r="O29" s="14">
        <f t="shared" si="1"/>
        <v>1.3159000000000001</v>
      </c>
      <c r="P29" s="13">
        <f t="shared" si="2"/>
        <v>1.9999999999997797E-4</v>
      </c>
      <c r="Q29" s="14">
        <f t="shared" si="4"/>
        <v>163.26271186440678</v>
      </c>
      <c r="R29" s="14">
        <f t="shared" si="5"/>
        <v>133.5593220338983</v>
      </c>
      <c r="S29" s="14">
        <f t="shared" si="6"/>
        <v>29.703389830508485</v>
      </c>
      <c r="T29" s="14">
        <f t="shared" si="7"/>
        <v>0.19264999999999999</v>
      </c>
      <c r="U29" s="14">
        <f t="shared" si="8"/>
        <v>0.15759999999999996</v>
      </c>
      <c r="V29" s="14">
        <f t="shared" si="9"/>
        <v>3.5050000000000026E-2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9" t="s">
        <v>73</v>
      </c>
      <c r="B30" s="19">
        <v>5205</v>
      </c>
      <c r="C30" s="19" t="s">
        <v>82</v>
      </c>
      <c r="D30" s="20">
        <v>1110</v>
      </c>
      <c r="E30" s="21">
        <v>1.159</v>
      </c>
      <c r="F30" s="22">
        <v>1.1589</v>
      </c>
      <c r="G30" s="22">
        <f t="shared" si="0"/>
        <v>9.9999999999988987E-5</v>
      </c>
      <c r="H30" s="20">
        <f t="shared" si="3"/>
        <v>1.1589499999999999</v>
      </c>
      <c r="I30" s="23">
        <v>1.3088</v>
      </c>
      <c r="J30" s="23">
        <v>1.3087</v>
      </c>
      <c r="K30" s="14">
        <f>I30-J30</f>
        <v>9.9999999999988987E-5</v>
      </c>
      <c r="L30" s="13">
        <f>(I30+J30)/2</f>
        <v>1.3087499999999999</v>
      </c>
      <c r="M30" s="14">
        <v>1.2765</v>
      </c>
      <c r="N30" s="14">
        <v>1.2761</v>
      </c>
      <c r="O30" s="14">
        <f t="shared" si="1"/>
        <v>1.2763</v>
      </c>
      <c r="P30" s="13">
        <f t="shared" si="2"/>
        <v>3.9999999999995595E-4</v>
      </c>
      <c r="Q30" s="14">
        <f t="shared" si="4"/>
        <v>134.95495495495487</v>
      </c>
      <c r="R30" s="14">
        <f t="shared" si="5"/>
        <v>105.72072072072078</v>
      </c>
      <c r="S30" s="14">
        <f t="shared" si="6"/>
        <v>29.234234234234094</v>
      </c>
      <c r="T30" s="14">
        <f t="shared" si="7"/>
        <v>0.14979999999999993</v>
      </c>
      <c r="U30" s="14">
        <f t="shared" si="8"/>
        <v>0.11735000000000007</v>
      </c>
      <c r="V30" s="14">
        <f t="shared" si="9"/>
        <v>3.2449999999999868E-2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9" t="s">
        <v>74</v>
      </c>
      <c r="B31" s="19">
        <v>5207</v>
      </c>
      <c r="C31" s="19" t="s">
        <v>83</v>
      </c>
      <c r="D31" s="20">
        <v>1120</v>
      </c>
      <c r="E31" s="21">
        <v>1.1486000000000001</v>
      </c>
      <c r="F31" s="22">
        <v>1.1489</v>
      </c>
      <c r="G31" s="22">
        <f t="shared" si="0"/>
        <v>-2.9999999999996696E-4</v>
      </c>
      <c r="H31" s="20">
        <f t="shared" si="3"/>
        <v>1.1487500000000002</v>
      </c>
      <c r="I31" s="23">
        <v>1.3796999999999999</v>
      </c>
      <c r="J31" s="23">
        <v>1.3791</v>
      </c>
      <c r="K31" s="18">
        <f>I31-J31</f>
        <v>5.9999999999993392E-4</v>
      </c>
      <c r="L31" s="13">
        <f>(I31+J31)/2</f>
        <v>1.3794</v>
      </c>
      <c r="M31" s="14">
        <v>1.3405</v>
      </c>
      <c r="N31" s="14">
        <v>1.3403</v>
      </c>
      <c r="O31" s="14">
        <f t="shared" si="1"/>
        <v>1.3404</v>
      </c>
      <c r="P31" s="13">
        <f t="shared" si="2"/>
        <v>1.9999999999997797E-4</v>
      </c>
      <c r="Q31" s="14">
        <f t="shared" si="4"/>
        <v>205.9374999999998</v>
      </c>
      <c r="R31" s="14">
        <f t="shared" si="5"/>
        <v>171.1160714285713</v>
      </c>
      <c r="S31" s="14">
        <f t="shared" si="6"/>
        <v>34.821428571428498</v>
      </c>
      <c r="T31" s="14">
        <f t="shared" si="7"/>
        <v>0.2306499999999998</v>
      </c>
      <c r="U31" s="14">
        <f t="shared" si="8"/>
        <v>0.19164999999999988</v>
      </c>
      <c r="V31" s="14">
        <f t="shared" si="9"/>
        <v>3.8999999999999924E-2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9" t="s">
        <v>75</v>
      </c>
      <c r="B32" s="19">
        <v>5205</v>
      </c>
      <c r="C32" s="19" t="s">
        <v>84</v>
      </c>
      <c r="D32" s="20">
        <v>1140</v>
      </c>
      <c r="E32" s="21">
        <v>1.1468</v>
      </c>
      <c r="F32" s="22">
        <v>1.1469</v>
      </c>
      <c r="G32" s="22">
        <f t="shared" si="0"/>
        <v>-9.9999999999988987E-5</v>
      </c>
      <c r="H32" s="20">
        <f t="shared" si="3"/>
        <v>1.1468500000000001</v>
      </c>
      <c r="I32" s="23">
        <v>1.22</v>
      </c>
      <c r="J32" s="23">
        <v>1.2199</v>
      </c>
      <c r="K32" s="14">
        <f>I32-J32</f>
        <v>9.9999999999988987E-5</v>
      </c>
      <c r="L32" s="13">
        <f>(I32+J32)/2</f>
        <v>1.2199499999999999</v>
      </c>
      <c r="M32" s="14">
        <v>1.1962999999999999</v>
      </c>
      <c r="N32" s="14">
        <v>1.1962999999999999</v>
      </c>
      <c r="O32" s="14">
        <f t="shared" si="1"/>
        <v>1.1962999999999999</v>
      </c>
      <c r="P32" s="13">
        <f t="shared" si="2"/>
        <v>0</v>
      </c>
      <c r="Q32" s="14">
        <f t="shared" si="4"/>
        <v>64.122807017543622</v>
      </c>
      <c r="R32" s="14">
        <f t="shared" si="5"/>
        <v>43.377192982455945</v>
      </c>
      <c r="S32" s="14">
        <f t="shared" si="6"/>
        <v>20.745614035087677</v>
      </c>
      <c r="T32" s="14">
        <f t="shared" si="7"/>
        <v>7.3099999999999721E-2</v>
      </c>
      <c r="U32" s="14">
        <f t="shared" si="8"/>
        <v>4.9449999999999772E-2</v>
      </c>
      <c r="V32" s="14">
        <f t="shared" si="9"/>
        <v>2.3649999999999949E-2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9" t="s">
        <v>76</v>
      </c>
      <c r="B33" s="19">
        <v>5207</v>
      </c>
      <c r="C33" s="19" t="s">
        <v>85</v>
      </c>
      <c r="D33" s="20">
        <v>1175</v>
      </c>
      <c r="E33" s="21">
        <v>1.155</v>
      </c>
      <c r="F33" s="22">
        <v>1.1553</v>
      </c>
      <c r="G33" s="22">
        <f t="shared" si="0"/>
        <v>-2.9999999999996696E-4</v>
      </c>
      <c r="H33" s="20">
        <f t="shared" si="3"/>
        <v>1.1551499999999999</v>
      </c>
      <c r="I33" s="23">
        <v>1.3924000000000001</v>
      </c>
      <c r="J33" s="23">
        <v>1.3922000000000001</v>
      </c>
      <c r="K33" s="14">
        <f>I33-J33</f>
        <v>1.9999999999997797E-4</v>
      </c>
      <c r="L33" s="13">
        <f>(I33+J33)/2</f>
        <v>1.3923000000000001</v>
      </c>
      <c r="M33" s="14">
        <v>1.3549</v>
      </c>
      <c r="N33" s="14">
        <v>1.3544</v>
      </c>
      <c r="O33" s="14">
        <f t="shared" si="1"/>
        <v>1.3546499999999999</v>
      </c>
      <c r="P33" s="13">
        <f t="shared" si="2"/>
        <v>4.9999999999994493E-4</v>
      </c>
      <c r="Q33" s="14">
        <f t="shared" si="4"/>
        <v>201.82978723404273</v>
      </c>
      <c r="R33" s="14">
        <f t="shared" si="5"/>
        <v>169.78723404255319</v>
      </c>
      <c r="S33" s="14">
        <f t="shared" si="6"/>
        <v>32.042553191489532</v>
      </c>
      <c r="T33" s="14">
        <f t="shared" si="7"/>
        <v>0.23715000000000019</v>
      </c>
      <c r="U33" s="14">
        <f t="shared" si="8"/>
        <v>0.19950000000000001</v>
      </c>
      <c r="V33" s="14">
        <f t="shared" si="9"/>
        <v>3.7650000000000183E-2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9" t="s">
        <v>77</v>
      </c>
      <c r="B34" s="19">
        <v>5205</v>
      </c>
      <c r="C34" s="19" t="s">
        <v>86</v>
      </c>
      <c r="D34" s="20">
        <v>1150</v>
      </c>
      <c r="E34" s="21">
        <v>1.1493</v>
      </c>
      <c r="F34" s="22">
        <v>1.1495</v>
      </c>
      <c r="G34" s="22">
        <f t="shared" si="0"/>
        <v>-1.9999999999997797E-4</v>
      </c>
      <c r="H34" s="20">
        <f t="shared" si="3"/>
        <v>1.1494</v>
      </c>
      <c r="I34" s="23">
        <v>1.2824</v>
      </c>
      <c r="J34" s="23">
        <v>1.2816000000000001</v>
      </c>
      <c r="K34" s="18">
        <f>I34-J34</f>
        <v>7.9999999999991189E-4</v>
      </c>
      <c r="L34" s="13">
        <f>(I34+J34)/2</f>
        <v>1.282</v>
      </c>
      <c r="M34" s="14">
        <v>1.2516</v>
      </c>
      <c r="N34" s="14">
        <v>1.2513000000000001</v>
      </c>
      <c r="O34" s="14">
        <f t="shared" si="1"/>
        <v>1.2514500000000002</v>
      </c>
      <c r="P34" s="13">
        <f t="shared" si="2"/>
        <v>2.9999999999996696E-4</v>
      </c>
      <c r="Q34" s="14">
        <f t="shared" si="4"/>
        <v>115.30434782608701</v>
      </c>
      <c r="R34" s="14">
        <f t="shared" si="5"/>
        <v>88.73913043478278</v>
      </c>
      <c r="S34" s="14">
        <f t="shared" si="6"/>
        <v>26.56521739130423</v>
      </c>
      <c r="T34" s="14">
        <f t="shared" si="7"/>
        <v>0.13260000000000005</v>
      </c>
      <c r="U34" s="14">
        <f t="shared" si="8"/>
        <v>0.1020500000000002</v>
      </c>
      <c r="V34" s="14">
        <f t="shared" si="9"/>
        <v>3.0549999999999855E-2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78</v>
      </c>
      <c r="B35" s="1">
        <v>5207</v>
      </c>
      <c r="C35" s="1" t="s">
        <v>87</v>
      </c>
      <c r="D35" s="4">
        <v>1200</v>
      </c>
      <c r="E35" s="16">
        <v>1.153</v>
      </c>
      <c r="F35" s="9">
        <v>1.1535</v>
      </c>
      <c r="G35" s="9">
        <f t="shared" si="0"/>
        <v>-4.9999999999994493E-4</v>
      </c>
      <c r="H35" s="4">
        <f t="shared" si="3"/>
        <v>1.1532499999999999</v>
      </c>
      <c r="I35" s="14">
        <v>1.3918999999999999</v>
      </c>
      <c r="J35" s="14">
        <v>1.3911</v>
      </c>
      <c r="K35" s="18">
        <f>I35-J35</f>
        <v>7.9999999999991189E-4</v>
      </c>
      <c r="L35" s="13">
        <f>(I35+J35)/2</f>
        <v>1.3915</v>
      </c>
      <c r="M35" s="14">
        <v>1.3537999999999999</v>
      </c>
      <c r="N35" s="14">
        <v>1.3533999999999999</v>
      </c>
      <c r="O35" s="14">
        <f t="shared" si="1"/>
        <v>1.3535999999999999</v>
      </c>
      <c r="P35" s="13">
        <f t="shared" si="2"/>
        <v>3.9999999999995595E-4</v>
      </c>
      <c r="Q35" s="14">
        <f t="shared" si="4"/>
        <v>198.54166666666674</v>
      </c>
      <c r="R35" s="14">
        <f t="shared" si="5"/>
        <v>166.95833333333337</v>
      </c>
      <c r="S35" s="14">
        <f t="shared" si="6"/>
        <v>31.583333333333371</v>
      </c>
      <c r="T35" s="14">
        <f t="shared" si="7"/>
        <v>0.23825000000000007</v>
      </c>
      <c r="U35" s="14">
        <f t="shared" si="8"/>
        <v>0.20035000000000003</v>
      </c>
      <c r="V35" s="14">
        <f t="shared" si="9"/>
        <v>3.7900000000000045E-2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79</v>
      </c>
      <c r="B36" s="1">
        <v>5205</v>
      </c>
      <c r="C36" s="1" t="s">
        <v>88</v>
      </c>
      <c r="D36" s="4">
        <v>1150</v>
      </c>
      <c r="E36" s="16">
        <v>1.1462000000000001</v>
      </c>
      <c r="F36" s="9">
        <v>1.1462000000000001</v>
      </c>
      <c r="G36" s="9">
        <f t="shared" si="0"/>
        <v>0</v>
      </c>
      <c r="H36" s="4">
        <f t="shared" si="3"/>
        <v>1.1462000000000001</v>
      </c>
      <c r="I36" s="14">
        <v>1.2346999999999999</v>
      </c>
      <c r="J36" s="14">
        <v>1.2341</v>
      </c>
      <c r="K36" s="18">
        <f>I36-J36</f>
        <v>5.9999999999993392E-4</v>
      </c>
      <c r="L36" s="13">
        <f>(I36+J36)/2</f>
        <v>1.2343999999999999</v>
      </c>
      <c r="M36" s="14">
        <v>1.2078</v>
      </c>
      <c r="N36" s="14">
        <v>1.2078</v>
      </c>
      <c r="O36" s="14">
        <f t="shared" si="1"/>
        <v>1.2078</v>
      </c>
      <c r="P36" s="13">
        <f t="shared" si="2"/>
        <v>0</v>
      </c>
      <c r="Q36" s="14">
        <f t="shared" si="4"/>
        <v>76.695652173912904</v>
      </c>
      <c r="R36" s="14">
        <f t="shared" si="5"/>
        <v>53.565217391304245</v>
      </c>
      <c r="S36" s="14">
        <f t="shared" si="6"/>
        <v>23.13043478260866</v>
      </c>
      <c r="T36" s="14">
        <f t="shared" si="7"/>
        <v>8.8199999999999834E-2</v>
      </c>
      <c r="U36" s="14">
        <f t="shared" si="8"/>
        <v>6.1599999999999877E-2</v>
      </c>
      <c r="V36" s="14">
        <f t="shared" si="9"/>
        <v>2.6599999999999957E-2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80</v>
      </c>
      <c r="B37" s="1">
        <v>5207</v>
      </c>
      <c r="C37" s="1" t="s">
        <v>89</v>
      </c>
      <c r="D37" s="4">
        <v>1210</v>
      </c>
      <c r="E37" s="16">
        <v>1.1580999999999999</v>
      </c>
      <c r="F37" s="9">
        <v>1.1577</v>
      </c>
      <c r="G37" s="9">
        <f t="shared" si="0"/>
        <v>3.9999999999995595E-4</v>
      </c>
      <c r="H37" s="4">
        <f t="shared" si="3"/>
        <v>1.1578999999999999</v>
      </c>
      <c r="I37" s="14">
        <v>1.3882000000000001</v>
      </c>
      <c r="J37" s="14">
        <v>1.3874</v>
      </c>
      <c r="K37" s="18">
        <f>I37-J37</f>
        <v>8.0000000000013394E-4</v>
      </c>
      <c r="L37" s="13">
        <f>(I37+J37)/2</f>
        <v>1.3877999999999999</v>
      </c>
      <c r="M37" s="14">
        <v>1.3504</v>
      </c>
      <c r="N37" s="14">
        <v>1.3506</v>
      </c>
      <c r="O37" s="14">
        <f t="shared" si="1"/>
        <v>1.3505</v>
      </c>
      <c r="P37" s="13">
        <f t="shared" si="2"/>
        <v>-1.9999999999997797E-4</v>
      </c>
      <c r="Q37" s="14">
        <f t="shared" si="4"/>
        <v>190</v>
      </c>
      <c r="R37" s="14">
        <f t="shared" si="5"/>
        <v>159.17355371900837</v>
      </c>
      <c r="S37" s="14">
        <f t="shared" si="6"/>
        <v>30.826446280991632</v>
      </c>
      <c r="T37" s="14">
        <f t="shared" si="7"/>
        <v>0.22989999999999999</v>
      </c>
      <c r="U37" s="14">
        <f t="shared" si="8"/>
        <v>0.1926000000000001</v>
      </c>
      <c r="V37" s="14">
        <f t="shared" si="9"/>
        <v>3.7299999999999889E-2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7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7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7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7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7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7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7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7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7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7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7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7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7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7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7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7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7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7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7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7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7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7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7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7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7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7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7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7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7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7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7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7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7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7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7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7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7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7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7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7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7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7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7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7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7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7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7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7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7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7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7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7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7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7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7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7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7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7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7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7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7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7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7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7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7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7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7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7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7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7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7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7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7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7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7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7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7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7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7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7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7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7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7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7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7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7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7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7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7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7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7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7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7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7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7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7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7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7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7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7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7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7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7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7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7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7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7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7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7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7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7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7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7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7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7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7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7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7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7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7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7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7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7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7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7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7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7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7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7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7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7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7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7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7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7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7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7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7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7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7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7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7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7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7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7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7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7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7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7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7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7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7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7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7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7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7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7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7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7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7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7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7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7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7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7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7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7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7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7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7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7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7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7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7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7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7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7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7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7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7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7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7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7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7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7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7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7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7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7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7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7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7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7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7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7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7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7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7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7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7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7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7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7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7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7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7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7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7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7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7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7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7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7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7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7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7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7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7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7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7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7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7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7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7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7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7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7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7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7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7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7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7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7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7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7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7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7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7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7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7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7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7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7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7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7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7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7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7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7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7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7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7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7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7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7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7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7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7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7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7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7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7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7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7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7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7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7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7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7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7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7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7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7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7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7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7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7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7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7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7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7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7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7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7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7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7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7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7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7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7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7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7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7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7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7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7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7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7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7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7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7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7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7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7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7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7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7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7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7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7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7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7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7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7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7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7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7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7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7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7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7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7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7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7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7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7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7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7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7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7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7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7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7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7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7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7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7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7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7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7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7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7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7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7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7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7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7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7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7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7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7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7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7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7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7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7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7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7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7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7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7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7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7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7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7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7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7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7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7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7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7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7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7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7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7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7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7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7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7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7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7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7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7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7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7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7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7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7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7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7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7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7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7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7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7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7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7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7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7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7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7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7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7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7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7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7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7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7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7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7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7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7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7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7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7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7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7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7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7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7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7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7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7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7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7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7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7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7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7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7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7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7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7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7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7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7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7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7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7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7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7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7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7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7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7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7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7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7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7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7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7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7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7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7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7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7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7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7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7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7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7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7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7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7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7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7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7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7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7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7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7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7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7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7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7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7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7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7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7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7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7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7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7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7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7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7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7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7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7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7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7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7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7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7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7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7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7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7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7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7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7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7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7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7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7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7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7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7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7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7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7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7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7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7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7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7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7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7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7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7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7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7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7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7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7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9" sqref="E9"/>
    </sheetView>
  </sheetViews>
  <sheetFormatPr defaultRowHeight="15" x14ac:dyDescent="0.25"/>
  <cols>
    <col min="2" max="2" width="10.140625" bestFit="1" customWidth="1"/>
    <col min="3" max="3" width="16.28515625" bestFit="1" customWidth="1"/>
    <col min="4" max="4" width="19.7109375" bestFit="1" customWidth="1"/>
    <col min="5" max="5" width="23.42578125" bestFit="1" customWidth="1"/>
    <col min="6" max="6" width="17.42578125" bestFit="1" customWidth="1"/>
  </cols>
  <sheetData>
    <row r="1" spans="1:6" x14ac:dyDescent="0.25">
      <c r="A1" s="1" t="s">
        <v>91</v>
      </c>
      <c r="B1" s="1" t="s">
        <v>92</v>
      </c>
      <c r="C1" s="1" t="s">
        <v>93</v>
      </c>
      <c r="D1" s="1" t="s">
        <v>94</v>
      </c>
      <c r="E1" s="1" t="s">
        <v>95</v>
      </c>
      <c r="F1" s="1" t="s">
        <v>96</v>
      </c>
    </row>
    <row r="2" spans="1:6" x14ac:dyDescent="0.25">
      <c r="A2" s="1">
        <v>1</v>
      </c>
      <c r="B2" s="1">
        <v>0.01</v>
      </c>
      <c r="C2" s="1" t="s">
        <v>103</v>
      </c>
      <c r="D2" s="1">
        <f>'Raw Data'!D4</f>
        <v>860</v>
      </c>
      <c r="E2" s="1">
        <f>'Raw Data'!T4</f>
        <v>2.6049999999999907E-2</v>
      </c>
      <c r="F2" s="1">
        <v>0</v>
      </c>
    </row>
    <row r="3" spans="1:6" x14ac:dyDescent="0.25">
      <c r="A3" s="1">
        <v>2</v>
      </c>
      <c r="B3" s="1">
        <v>0.05</v>
      </c>
      <c r="C3" s="1" t="s">
        <v>41</v>
      </c>
      <c r="D3" s="1">
        <f>'Raw Data'!D6</f>
        <v>1675</v>
      </c>
      <c r="E3" s="1">
        <f>'Raw Data'!T6</f>
        <v>5.0750000000000073E-2</v>
      </c>
      <c r="F3" s="1">
        <v>0</v>
      </c>
    </row>
    <row r="4" spans="1:6" x14ac:dyDescent="0.25">
      <c r="A4" s="1">
        <v>3</v>
      </c>
      <c r="B4" s="1">
        <v>0.1</v>
      </c>
      <c r="C4" s="24" t="s">
        <v>104</v>
      </c>
      <c r="D4" s="1">
        <f>'Raw Data'!D9+'Raw Data'!D10</f>
        <v>2455</v>
      </c>
      <c r="E4" s="1">
        <f>'Raw Data'!T9+'Raw Data'!T10</f>
        <v>5.9350000000000014E-2</v>
      </c>
      <c r="F4" s="1">
        <v>0</v>
      </c>
    </row>
    <row r="5" spans="1:6" x14ac:dyDescent="0.25">
      <c r="A5" s="1">
        <v>4</v>
      </c>
      <c r="B5" s="1">
        <v>0.2</v>
      </c>
      <c r="C5" s="1" t="s">
        <v>105</v>
      </c>
      <c r="D5" s="1">
        <f>'Raw Data'!D12+'Raw Data'!D14</f>
        <v>3360</v>
      </c>
      <c r="E5" s="1">
        <f>'Raw Data'!T12+'Raw Data'!T14</f>
        <v>8.4200000000000053E-2</v>
      </c>
      <c r="F5" s="1">
        <v>0</v>
      </c>
    </row>
    <row r="6" spans="1:6" x14ac:dyDescent="0.25">
      <c r="A6" s="1">
        <v>5</v>
      </c>
      <c r="B6" s="1">
        <v>0.3</v>
      </c>
      <c r="C6" s="1" t="s">
        <v>106</v>
      </c>
      <c r="D6" s="1">
        <f>'Raw Data'!D16+'Raw Data'!D18+'Raw Data'!D20</f>
        <v>3905</v>
      </c>
      <c r="E6" s="1">
        <f>'Raw Data'!T16+'Raw Data'!T18+'Raw Data'!T20</f>
        <v>9.5699999999999674E-2</v>
      </c>
      <c r="F6" s="1">
        <v>0</v>
      </c>
    </row>
    <row r="7" spans="1:6" x14ac:dyDescent="0.25">
      <c r="A7" s="1">
        <v>6</v>
      </c>
      <c r="B7" s="1">
        <v>0.45</v>
      </c>
      <c r="C7" s="1" t="s">
        <v>107</v>
      </c>
      <c r="D7" s="1">
        <f>'Raw Data'!D22+'Raw Data'!D24+'Raw Data'!D26+'Raw Data'!D28</f>
        <v>4390</v>
      </c>
      <c r="E7" s="1">
        <f>'Raw Data'!T22+'Raw Data'!T24+'Raw Data'!T26+'Raw Data'!T28</f>
        <v>0.14785000000000004</v>
      </c>
      <c r="F7" s="1">
        <v>0</v>
      </c>
    </row>
    <row r="8" spans="1:6" x14ac:dyDescent="0.25">
      <c r="A8" s="1">
        <v>7</v>
      </c>
      <c r="B8" s="1">
        <v>0.56000000000000005</v>
      </c>
      <c r="C8" s="1" t="s">
        <v>108</v>
      </c>
      <c r="D8" s="1">
        <f>'Raw Data'!D30+'Raw Data'!D32+'Raw Data'!D34+'Raw Data'!D36</f>
        <v>4550</v>
      </c>
      <c r="E8" s="1">
        <f>'Raw Data'!T30+'Raw Data'!T32+'Raw Data'!T34+'Raw Data'!T36</f>
        <v>0.44369999999999954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2" sqref="C2:C8"/>
    </sheetView>
  </sheetViews>
  <sheetFormatPr defaultRowHeight="15" x14ac:dyDescent="0.25"/>
  <cols>
    <col min="2" max="2" width="10.140625" bestFit="1" customWidth="1"/>
    <col min="3" max="3" width="16.28515625" bestFit="1" customWidth="1"/>
    <col min="4" max="4" width="19.7109375" bestFit="1" customWidth="1"/>
    <col min="5" max="5" width="23.42578125" bestFit="1" customWidth="1"/>
    <col min="6" max="6" width="17.42578125" bestFit="1" customWidth="1"/>
  </cols>
  <sheetData>
    <row r="1" spans="1:6" x14ac:dyDescent="0.25">
      <c r="A1" s="1" t="s">
        <v>91</v>
      </c>
      <c r="B1" s="1" t="s">
        <v>92</v>
      </c>
      <c r="C1" s="1" t="s">
        <v>93</v>
      </c>
      <c r="D1" s="1" t="s">
        <v>94</v>
      </c>
      <c r="E1" s="1" t="s">
        <v>95</v>
      </c>
      <c r="F1" s="1" t="s">
        <v>96</v>
      </c>
    </row>
    <row r="2" spans="1:6" x14ac:dyDescent="0.25">
      <c r="A2" s="1">
        <v>1</v>
      </c>
      <c r="B2" s="1">
        <v>0.01</v>
      </c>
      <c r="C2" s="1" t="s">
        <v>97</v>
      </c>
      <c r="D2" s="1">
        <v>910</v>
      </c>
      <c r="E2" s="1">
        <v>3.3000000000000002E-2</v>
      </c>
      <c r="F2" s="1">
        <v>0</v>
      </c>
    </row>
    <row r="3" spans="1:6" x14ac:dyDescent="0.25">
      <c r="A3" s="1">
        <v>2</v>
      </c>
      <c r="B3" s="1">
        <v>0.05</v>
      </c>
      <c r="C3" s="1" t="s">
        <v>50</v>
      </c>
      <c r="D3" s="1">
        <v>1720</v>
      </c>
      <c r="E3" s="1">
        <v>3.9199999999999999E-2</v>
      </c>
      <c r="F3" s="1">
        <v>0</v>
      </c>
    </row>
    <row r="4" spans="1:6" x14ac:dyDescent="0.25">
      <c r="A4" s="1">
        <v>3</v>
      </c>
      <c r="B4" s="1">
        <v>0.1</v>
      </c>
      <c r="C4" s="24" t="s">
        <v>98</v>
      </c>
      <c r="D4" s="1">
        <v>2570</v>
      </c>
      <c r="E4" s="1">
        <v>9.3200000000000005E-2</v>
      </c>
      <c r="F4" s="1">
        <v>0</v>
      </c>
    </row>
    <row r="5" spans="1:6" x14ac:dyDescent="0.25">
      <c r="A5" s="1">
        <v>4</v>
      </c>
      <c r="B5" s="1">
        <v>0.2</v>
      </c>
      <c r="C5" s="1" t="s">
        <v>99</v>
      </c>
      <c r="D5" s="1">
        <v>3455</v>
      </c>
      <c r="E5" s="1">
        <v>0.15049999999999999</v>
      </c>
      <c r="F5" s="1">
        <v>0</v>
      </c>
    </row>
    <row r="6" spans="1:6" x14ac:dyDescent="0.25">
      <c r="A6" s="1">
        <v>5</v>
      </c>
      <c r="B6" s="1">
        <v>0.3</v>
      </c>
      <c r="C6" s="1" t="s">
        <v>100</v>
      </c>
      <c r="D6" s="1">
        <v>4015</v>
      </c>
      <c r="E6" s="1">
        <v>0.3589</v>
      </c>
      <c r="F6" s="1">
        <v>0</v>
      </c>
    </row>
    <row r="7" spans="1:6" x14ac:dyDescent="0.25">
      <c r="A7" s="1">
        <v>6</v>
      </c>
      <c r="B7" s="1">
        <v>0.45</v>
      </c>
      <c r="C7" s="1" t="s">
        <v>101</v>
      </c>
      <c r="D7" s="1">
        <v>4525</v>
      </c>
      <c r="E7" s="1">
        <v>0.72370000000000001</v>
      </c>
      <c r="F7" s="1">
        <v>0</v>
      </c>
    </row>
    <row r="8" spans="1:6" x14ac:dyDescent="0.25">
      <c r="A8" s="1">
        <v>7</v>
      </c>
      <c r="B8" s="1">
        <v>0.56000000000000005</v>
      </c>
      <c r="C8" s="1" t="s">
        <v>102</v>
      </c>
      <c r="D8" s="1">
        <v>4705</v>
      </c>
      <c r="E8" s="1">
        <v>0.93600000000000005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5025_filter</vt:lpstr>
      <vt:lpstr>5027_filter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2014-01-22T15:30:37Z</dcterms:modified>
</cp:coreProperties>
</file>